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7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<sst xmlns="http://schemas.openxmlformats.org/spreadsheetml/2006/main" count="37" uniqueCount="31">
  <si>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www.getmyrealtime.com</t>
  </si>
  <si>
    <t>Use "View/Toolbars/WordArt to create this:</t>
  </si>
  <si>
    <t>A=</t>
  </si>
  <si>
    <t>c=</t>
  </si>
  <si>
    <t>i=</t>
  </si>
  <si>
    <t>Rational method for computing runoff:</t>
  </si>
  <si>
    <t>acres</t>
  </si>
  <si>
    <t>0 to 1</t>
  </si>
  <si>
    <t>Q=</t>
  </si>
  <si>
    <t>cfs</t>
  </si>
  <si>
    <t>25 year rainfall intensity in/hr</t>
  </si>
  <si>
    <t>P=</t>
  </si>
  <si>
    <t>S=</t>
  </si>
  <si>
    <t>Rounded D=</t>
  </si>
  <si>
    <t>n=</t>
  </si>
  <si>
    <t>ft</t>
  </si>
  <si>
    <t>ft/ft</t>
  </si>
  <si>
    <t>Design D =</t>
  </si>
  <si>
    <t>Quess Diam=</t>
  </si>
  <si>
    <t>Qdiff=</t>
  </si>
  <si>
    <t>Create a button to run a macro by "View/Toolbars/ControlToolBox" and click on CommandButton.</t>
  </si>
  <si>
    <t>…and create a macro by "Tools/Maco/Start Recording" and assign Macro1 to CommandButton1</t>
  </si>
  <si>
    <t>by double clicking the CommandButton1 and look at the code it will run.</t>
  </si>
  <si>
    <t>(tip: use the DesignMode/ExitDesignMode in the Visual Basic Editor Toolbar)</t>
  </si>
  <si>
    <t>Stock</t>
  </si>
  <si>
    <t>Culvert Diameters</t>
  </si>
  <si>
    <t>Example of using Excel's built in GoalSeek to iteratively solve Mannings Flow Equation.</t>
  </si>
  <si>
    <t>&lt;&lt;&lt;&lt;&lt;&lt;PRESS ME!</t>
  </si>
  <si>
    <t>&lt;&lt;&lt;&lt;This was pasted here using Alt*PrtScr to copy the form</t>
  </si>
  <si>
    <t>… and Shit*Insert to paste it here.</t>
  </si>
  <si>
    <t>ft^2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</si>
</sst>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2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164" fontId="0" fillId="3" borderId="0" xfId="0" applyNumberFormat="1" applyFill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133350</xdr:rowOff>
    </xdr:from>
    <xdr:to>
      <xdr:col>3</xdr:col>
      <xdr:colOff>323850</xdr:colOff>
      <xdr:row>9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42875" y="942975"/>
          <a:ext cx="22955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FF66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Q=c*i*A</a:t>
          </a:r>
        </a:p>
      </xdr:txBody>
    </xdr:sp>
    <xdr:clientData/>
  </xdr:twoCellAnchor>
  <xdr:twoCellAnchor>
    <xdr:from>
      <xdr:col>1</xdr:col>
      <xdr:colOff>57150</xdr:colOff>
      <xdr:row>18</xdr:row>
      <xdr:rowOff>66675</xdr:rowOff>
    </xdr:from>
    <xdr:to>
      <xdr:col>4</xdr:col>
      <xdr:colOff>238125</xdr:colOff>
      <xdr:row>24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952500" y="2981325"/>
          <a:ext cx="2009775" cy="9715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1.486*A^5/3*S^1/2 
______________
 (n*P^2/3)
</a:t>
          </a:r>
        </a:p>
      </xdr:txBody>
    </xdr:sp>
    <xdr:clientData/>
  </xdr:twoCellAnchor>
  <xdr:twoCellAnchor>
    <xdr:from>
      <xdr:col>0</xdr:col>
      <xdr:colOff>161925</xdr:colOff>
      <xdr:row>19</xdr:row>
      <xdr:rowOff>47625</xdr:rowOff>
    </xdr:from>
    <xdr:to>
      <xdr:col>1</xdr:col>
      <xdr:colOff>9525</xdr:colOff>
      <xdr:row>21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61925" y="3124200"/>
          <a:ext cx="7429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Q=</a:t>
          </a:r>
        </a:p>
      </xdr:txBody>
    </xdr:sp>
    <xdr:clientData/>
  </xdr:twoCellAnchor>
  <xdr:twoCellAnchor editAs="oneCell">
    <xdr:from>
      <xdr:col>3</xdr:col>
      <xdr:colOff>104775</xdr:colOff>
      <xdr:row>28</xdr:row>
      <xdr:rowOff>104775</xdr:rowOff>
    </xdr:from>
    <xdr:to>
      <xdr:col>4</xdr:col>
      <xdr:colOff>590550</xdr:colOff>
      <xdr:row>30</xdr:row>
      <xdr:rowOff>95250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638675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34</xdr:row>
      <xdr:rowOff>95250</xdr:rowOff>
    </xdr:from>
    <xdr:to>
      <xdr:col>6</xdr:col>
      <xdr:colOff>352425</xdr:colOff>
      <xdr:row>43</xdr:row>
      <xdr:rowOff>38100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5600700"/>
          <a:ext cx="2162175" cy="1400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tmyrealtim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3.421875" style="0" customWidth="1"/>
  </cols>
  <sheetData>
    <row r="1" ht="12.75">
      <c r="A1" t="s">
        <v>26</v>
      </c>
    </row>
    <row r="2" ht="12.75">
      <c r="A2" s="1" t="s">
        <v>0</v>
      </c>
    </row>
    <row r="5" ht="12.75">
      <c r="A5" t="s">
        <v>1</v>
      </c>
    </row>
    <row r="11" ht="12.75">
      <c r="A11" t="s">
        <v>5</v>
      </c>
    </row>
    <row r="12" spans="1:3" ht="12.75">
      <c r="A12" s="2" t="s">
        <v>2</v>
      </c>
      <c r="B12" s="5">
        <v>10</v>
      </c>
      <c r="C12" t="s">
        <v>6</v>
      </c>
    </row>
    <row r="13" spans="1:3" ht="12.75">
      <c r="A13" s="2" t="s">
        <v>3</v>
      </c>
      <c r="B13" s="6">
        <v>0.5</v>
      </c>
      <c r="C13" s="3" t="s">
        <v>7</v>
      </c>
    </row>
    <row r="14" spans="1:3" ht="12.75">
      <c r="A14" s="2" t="s">
        <v>4</v>
      </c>
      <c r="B14" s="7">
        <v>3.25</v>
      </c>
      <c r="C14" t="s">
        <v>10</v>
      </c>
    </row>
    <row r="16" spans="1:3" ht="12.75">
      <c r="A16" s="4" t="s">
        <v>8</v>
      </c>
      <c r="B16" s="8">
        <f>B13*B14*B12</f>
        <v>16.25</v>
      </c>
      <c r="C16" t="s">
        <v>9</v>
      </c>
    </row>
    <row r="17" ht="12.75">
      <c r="A17" s="9"/>
    </row>
    <row r="18" ht="12.75">
      <c r="A18" s="10" t="str">
        <f>"Find the diameter of a circular culvert to handle Q="&amp;TEXT(B16,"0.0")&amp;" cfs using Mannings Q"</f>
        <v>Find the diameter of a circular culvert to handle Q=16.3 cfs using Mannings Q</v>
      </c>
    </row>
    <row r="25" spans="1:5" ht="12.75">
      <c r="A25" s="2" t="s">
        <v>18</v>
      </c>
      <c r="B25" s="11">
        <v>1</v>
      </c>
      <c r="C25" t="s">
        <v>15</v>
      </c>
      <c r="D25" s="2" t="s">
        <v>19</v>
      </c>
      <c r="E25" s="11">
        <f>B16-B31</f>
        <v>12.390294958342858</v>
      </c>
    </row>
    <row r="27" spans="1:2" ht="12.75">
      <c r="A27" s="2" t="s">
        <v>14</v>
      </c>
      <c r="B27" s="5">
        <v>0.012</v>
      </c>
    </row>
    <row r="28" spans="1:4" ht="12.75">
      <c r="A28" s="2" t="s">
        <v>12</v>
      </c>
      <c r="B28" s="7">
        <v>0.01</v>
      </c>
      <c r="C28" t="s">
        <v>16</v>
      </c>
      <c r="D28" t="s">
        <v>20</v>
      </c>
    </row>
    <row r="29" spans="1:3" ht="12.75">
      <c r="A29" s="2" t="s">
        <v>2</v>
      </c>
      <c r="B29" s="11">
        <f>PI()*(B25/2)^2</f>
        <v>0.7853981633974483</v>
      </c>
      <c r="C29" t="s">
        <v>30</v>
      </c>
    </row>
    <row r="30" spans="1:7" ht="12.75">
      <c r="A30" s="2" t="s">
        <v>11</v>
      </c>
      <c r="B30" s="11">
        <f>PI()*B25</f>
        <v>3.141592653589793</v>
      </c>
      <c r="C30" t="s">
        <v>15</v>
      </c>
      <c r="F30" s="14" t="s">
        <v>27</v>
      </c>
      <c r="G30" s="14"/>
    </row>
    <row r="31" spans="1:3" ht="12.75">
      <c r="A31" s="2" t="s">
        <v>8</v>
      </c>
      <c r="B31" s="11">
        <f>1.486*(B29^(5/3))*SQRT(B28)/(B27*(B30^(2/3)))</f>
        <v>3.8597050416571412</v>
      </c>
      <c r="C31" t="s">
        <v>9</v>
      </c>
    </row>
    <row r="32" spans="1:4" ht="12.75">
      <c r="A32" s="2" t="s">
        <v>13</v>
      </c>
      <c r="B32" s="8">
        <f>ROUNDUP(B25,1)</f>
        <v>1</v>
      </c>
      <c r="C32" t="s">
        <v>15</v>
      </c>
      <c r="D32" t="s">
        <v>21</v>
      </c>
    </row>
    <row r="33" spans="1:4" ht="12.75">
      <c r="A33" s="2" t="s">
        <v>17</v>
      </c>
      <c r="B33" s="8">
        <f>INDEX($B$40:$B$48,(MATCH($B$32,$B$40:$B$48,-1)),0)</f>
        <v>1</v>
      </c>
      <c r="C33" t="s">
        <v>15</v>
      </c>
      <c r="D33" t="s">
        <v>22</v>
      </c>
    </row>
    <row r="34" ht="12.75">
      <c r="D34" t="s">
        <v>23</v>
      </c>
    </row>
    <row r="38" ht="12.75">
      <c r="B38" s="12" t="s">
        <v>24</v>
      </c>
    </row>
    <row r="39" ht="12.75">
      <c r="B39" s="12" t="s">
        <v>25</v>
      </c>
    </row>
    <row r="40" spans="2:8" ht="12.75">
      <c r="B40" s="13">
        <v>3</v>
      </c>
      <c r="H40" t="s">
        <v>28</v>
      </c>
    </row>
    <row r="41" spans="2:8" ht="12.75">
      <c r="B41" s="13">
        <v>2.5</v>
      </c>
      <c r="H41" t="s">
        <v>29</v>
      </c>
    </row>
    <row r="42" ht="12.75">
      <c r="B42" s="13">
        <v>2</v>
      </c>
    </row>
    <row r="43" ht="12.75">
      <c r="B43" s="13">
        <v>1.5</v>
      </c>
    </row>
    <row r="44" ht="12.75">
      <c r="B44" s="13">
        <v>1.25</v>
      </c>
    </row>
    <row r="45" ht="12.75">
      <c r="B45" s="13">
        <v>1</v>
      </c>
    </row>
    <row r="46" ht="12.75">
      <c r="B46" s="13">
        <v>0.75</v>
      </c>
    </row>
    <row r="47" ht="12.75">
      <c r="B47" s="13">
        <v>0.5</v>
      </c>
    </row>
    <row r="48" ht="12.75">
      <c r="B48" s="13">
        <v>0</v>
      </c>
    </row>
  </sheetData>
  <hyperlinks>
    <hyperlink ref="A2" r:id="rId1" display="www.getmyrealtime.com"/>
  </hyperlinks>
  <printOptions/>
  <pageMargins left="0.75" right="0.75" top="1" bottom="1" header="0.5" footer="0.5"/>
  <pageSetup horizontalDpi="200" verticalDpi="2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2009-03-17T18:27:40Z</dcterms:created>
  <dcterms:modified xsi:type="dcterms:W3CDTF">2009-03-17T19:55:48Z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